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be0d3d6fd190a3/Documenten/OCR_2016-2020/Tarieven^0prijzen/2021/"/>
    </mc:Choice>
  </mc:AlternateContent>
  <xr:revisionPtr revIDLastSave="23" documentId="8_{BF311814-10B3-4E59-808B-4E14259F3A92}" xr6:coauthVersionLast="47" xr6:coauthVersionMax="47" xr10:uidLastSave="{F9112AB7-FA8C-44BF-A543-C6523B0C897B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E38" i="1"/>
  <c r="F38" i="1" s="1"/>
  <c r="E37" i="1"/>
  <c r="F37" i="1" s="1"/>
  <c r="E36" i="1"/>
  <c r="F36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E30" i="1"/>
  <c r="E31" i="1"/>
  <c r="F31" i="1" s="1"/>
  <c r="E32" i="1"/>
  <c r="F32" i="1" s="1"/>
  <c r="E33" i="1"/>
  <c r="F33" i="1" s="1"/>
  <c r="E23" i="1"/>
  <c r="F23" i="1" s="1"/>
  <c r="F29" i="1"/>
  <c r="F30" i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12" i="1"/>
  <c r="F12" i="1" s="1"/>
  <c r="I25" i="1"/>
  <c r="G37" i="1" l="1"/>
  <c r="G38" i="1"/>
  <c r="G36" i="1"/>
  <c r="I41" i="1" l="1"/>
  <c r="I24" i="1" l="1"/>
  <c r="G24" i="1"/>
  <c r="G25" i="1"/>
  <c r="G12" i="1" l="1"/>
  <c r="G13" i="1"/>
  <c r="G14" i="1"/>
  <c r="G15" i="1"/>
  <c r="G16" i="1"/>
  <c r="G17" i="1"/>
  <c r="G18" i="1"/>
  <c r="G19" i="1"/>
  <c r="G20" i="1"/>
  <c r="G21" i="1"/>
  <c r="G22" i="1"/>
  <c r="G23" i="1"/>
  <c r="G26" i="1"/>
  <c r="G27" i="1"/>
  <c r="G28" i="1"/>
  <c r="G29" i="1"/>
  <c r="G30" i="1"/>
  <c r="G31" i="1"/>
  <c r="G32" i="1"/>
  <c r="G33" i="1"/>
  <c r="E71" i="1" l="1"/>
  <c r="F71" i="1" s="1"/>
  <c r="E70" i="1"/>
  <c r="F70" i="1" s="1"/>
  <c r="G34" i="1"/>
  <c r="I28" i="1" l="1"/>
  <c r="I26" i="1"/>
  <c r="I48" i="1" l="1"/>
  <c r="I47" i="1"/>
  <c r="I49" i="1" l="1"/>
  <c r="I53" i="1"/>
  <c r="I54" i="1"/>
  <c r="I56" i="1"/>
  <c r="I57" i="1"/>
  <c r="I58" i="1"/>
  <c r="I59" i="1"/>
  <c r="I60" i="1"/>
  <c r="I52" i="1" l="1"/>
  <c r="I61" i="1" s="1"/>
  <c r="I45" i="1"/>
  <c r="I33" i="1" l="1"/>
  <c r="I36" i="1"/>
  <c r="I13" i="1"/>
  <c r="I15" i="1"/>
  <c r="I32" i="1"/>
  <c r="I14" i="1"/>
  <c r="I16" i="1"/>
  <c r="I17" i="1"/>
  <c r="I18" i="1"/>
  <c r="I20" i="1"/>
  <c r="I21" i="1"/>
  <c r="I23" i="1"/>
  <c r="I27" i="1"/>
  <c r="I29" i="1"/>
  <c r="I30" i="1"/>
  <c r="I31" i="1"/>
  <c r="I37" i="1"/>
  <c r="I40" i="1"/>
  <c r="I12" i="1"/>
  <c r="I43" i="1"/>
  <c r="I38" i="1"/>
  <c r="I50" i="1" l="1"/>
  <c r="I34" i="1"/>
  <c r="F63" i="1" s="1"/>
  <c r="I63" i="1" l="1"/>
  <c r="I67" i="1" l="1"/>
  <c r="G63" i="1"/>
</calcChain>
</file>

<file path=xl/sharedStrings.xml><?xml version="1.0" encoding="utf-8"?>
<sst xmlns="http://schemas.openxmlformats.org/spreadsheetml/2006/main" count="87" uniqueCount="80">
  <si>
    <t>Runkstersteenweg 149, 3500 Hasselt</t>
  </si>
  <si>
    <t>BTW-nr : BE 0407 971 112</t>
  </si>
  <si>
    <t>Omschrijving</t>
  </si>
  <si>
    <t>Aantal</t>
  </si>
  <si>
    <t>Drank:</t>
  </si>
  <si>
    <t>Palm</t>
  </si>
  <si>
    <t>Frisdranken</t>
  </si>
  <si>
    <t>water 1 L</t>
  </si>
  <si>
    <t>water 25 cl</t>
  </si>
  <si>
    <t>cola 1L</t>
  </si>
  <si>
    <t>cola 25 cl</t>
  </si>
  <si>
    <t>limonade 1 L</t>
  </si>
  <si>
    <t>Tonic / Gini 20 cl</t>
  </si>
  <si>
    <t>Ice Tea 25 cl</t>
  </si>
  <si>
    <t>Ice Tea 1,5 L</t>
  </si>
  <si>
    <t>Bieren</t>
  </si>
  <si>
    <t>Scotch</t>
  </si>
  <si>
    <t>Duvel</t>
  </si>
  <si>
    <t>TOTAAL DRANK :</t>
  </si>
  <si>
    <t>Energie:</t>
  </si>
  <si>
    <t>gas per m³</t>
  </si>
  <si>
    <t>water per m³ (1000 liter)</t>
  </si>
  <si>
    <t>Afval:</t>
  </si>
  <si>
    <t>Frituurvet:</t>
  </si>
  <si>
    <t>Huur</t>
  </si>
  <si>
    <t>Eur.</t>
  </si>
  <si>
    <t>Gebroken, boete en andere:</t>
  </si>
  <si>
    <t>elektriciteit per KWh</t>
  </si>
  <si>
    <t>-</t>
  </si>
  <si>
    <t>Looza 20 cl</t>
  </si>
  <si>
    <t>Jupiler (idem NA en blue)</t>
  </si>
  <si>
    <t>schweppes</t>
  </si>
  <si>
    <t>Limburgse witte</t>
  </si>
  <si>
    <t>Kriek Lindemans</t>
  </si>
  <si>
    <t>TOTAAL ALGEMEN KOSTEN:</t>
  </si>
  <si>
    <t>ALGEMEEN TOTAAL :</t>
  </si>
  <si>
    <t>restafvalzak</t>
  </si>
  <si>
    <t>grote zaal</t>
  </si>
  <si>
    <t>TOTAAL BEDRAG te betalen:</t>
  </si>
  <si>
    <t>TOTAAL HUUR :</t>
  </si>
  <si>
    <t>Westmalle donker/blond</t>
  </si>
  <si>
    <t>Grimbergen donker/blond</t>
  </si>
  <si>
    <t>Voorschot betaald:</t>
  </si>
  <si>
    <t>Ontmoetingscentrum Runkst v.z.w.</t>
  </si>
  <si>
    <r>
      <t xml:space="preserve">Bank Belfius </t>
    </r>
    <r>
      <rPr>
        <b/>
        <sz val="10"/>
        <rFont val="Arial"/>
        <family val="2"/>
      </rPr>
      <t>BE18 7775 9960 4465</t>
    </r>
  </si>
  <si>
    <t>per friteuse (per stuk)</t>
  </si>
  <si>
    <t>vergaderlokaal 2 of 3</t>
  </si>
  <si>
    <t>shelter</t>
  </si>
  <si>
    <t>grote keuken bij grote zaal, L2, L3 of shelter</t>
  </si>
  <si>
    <t>keuken bij shelter</t>
  </si>
  <si>
    <r>
      <t xml:space="preserve">(zie </t>
    </r>
    <r>
      <rPr>
        <sz val="9"/>
        <rFont val="Arial"/>
        <family val="2"/>
      </rPr>
      <t>TARIEVEN OC-RUNKST)</t>
    </r>
  </si>
  <si>
    <t>fornuis in L2</t>
  </si>
  <si>
    <t>geluidsversterking in grote zaal of shelter</t>
  </si>
  <si>
    <t>party-tafels</t>
  </si>
  <si>
    <t>Datum:</t>
  </si>
  <si>
    <t>Lokaal:</t>
  </si>
  <si>
    <t>NAAM:</t>
  </si>
  <si>
    <t>ADRES:</t>
  </si>
  <si>
    <t>ACTIVITEIT:</t>
  </si>
  <si>
    <t>KLANT:</t>
  </si>
  <si>
    <t xml:space="preserve"> Prijslijst OC Runkst</t>
  </si>
  <si>
    <t>Brugs tarwebier</t>
  </si>
  <si>
    <t>Eenheids</t>
  </si>
  <si>
    <t>excl.BTW</t>
  </si>
  <si>
    <t>Bedrag</t>
  </si>
  <si>
    <t>BTW</t>
  </si>
  <si>
    <t>incl..BTW</t>
  </si>
  <si>
    <t>Factuurnr</t>
  </si>
  <si>
    <t>%</t>
  </si>
  <si>
    <t>Basis</t>
  </si>
  <si>
    <t>Cristal Alken         per liter</t>
  </si>
  <si>
    <t>Cristal Alken     flesje 25 cl</t>
  </si>
  <si>
    <t xml:space="preserve">      boete per achtergelaten recipiënt ander afval</t>
  </si>
  <si>
    <t>Drank BTW:</t>
  </si>
  <si>
    <t>verbruik opgetekend door:</t>
  </si>
  <si>
    <t>statafels</t>
  </si>
  <si>
    <t>Onderhoud: bijdrage in algemeen onderhoud           GZ</t>
  </si>
  <si>
    <t xml:space="preserve">                 SH</t>
  </si>
  <si>
    <t>vanaf 1 januari 2022</t>
  </si>
  <si>
    <t xml:space="preserve">                      L 2 - 3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</si>
</sst>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\-0.00;;@"/>
    <numFmt numFmtId="165" formatCode="0_ ;\-0\ "/>
  </numFmts>
  <fonts count="11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7"/>
        <b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7">
    <xf numFmtId="0" fontId="0" fillId="0" borderId="0" xfId="0"/>
    <xf numFmtId="0" fontId="0" fillId="2" borderId="0" xfId="0" applyFill="1" applyBorder="1" applyProtection="1"/>
    <xf numFmtId="0" fontId="0" fillId="2" borderId="0" xfId="0" applyFill="1" applyBorder="1" applyProtection="1">
      <protection locked="0"/>
    </xf>
    <xf numFmtId="2" fontId="0" fillId="2" borderId="0" xfId="0" applyNumberFormat="1" applyFill="1" applyBorder="1" applyProtection="1"/>
    <xf numFmtId="164" fontId="0" fillId="2" borderId="0" xfId="0" applyNumberFormat="1" applyFill="1" applyBorder="1"/>
    <xf numFmtId="0" fontId="1" fillId="2" borderId="0" xfId="0" applyFont="1" applyFill="1" applyBorder="1" applyProtection="1">
      <protection locked="0"/>
    </xf>
    <xf numFmtId="0" fontId="1" fillId="0" borderId="0" xfId="0" applyFont="1"/>
    <xf numFmtId="0" fontId="1" fillId="0" borderId="1" xfId="0" applyFont="1" applyBorder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Border="1" applyProtection="1">
      <protection locked="0"/>
    </xf>
    <xf numFmtId="2" fontId="0" fillId="0" borderId="0" xfId="0" applyNumberFormat="1" applyBorder="1" applyProtection="1"/>
    <xf numFmtId="0" fontId="0" fillId="0" borderId="0" xfId="0" applyProtection="1"/>
    <xf numFmtId="0" fontId="0" fillId="0" borderId="0" xfId="0" applyProtection="1">
      <protection locked="0"/>
    </xf>
    <xf numFmtId="2" fontId="0" fillId="0" borderId="0" xfId="0" applyNumberFormat="1" applyProtection="1"/>
    <xf numFmtId="164" fontId="0" fillId="0" borderId="0" xfId="0" applyNumberFormat="1"/>
    <xf numFmtId="0" fontId="1" fillId="3" borderId="0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Border="1" applyProtection="1">
      <protection locked="0"/>
    </xf>
    <xf numFmtId="2" fontId="1" fillId="0" borderId="0" xfId="0" applyNumberFormat="1" applyFont="1" applyBorder="1" applyAlignment="1" applyProtection="1">
      <alignment horizontal="right"/>
    </xf>
    <xf numFmtId="0" fontId="2" fillId="2" borderId="0" xfId="0" applyFont="1" applyFill="1" applyBorder="1" applyProtection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</xf>
    <xf numFmtId="0" fontId="1" fillId="0" borderId="4" xfId="0" applyFont="1" applyBorder="1" applyProtection="1"/>
    <xf numFmtId="0" fontId="0" fillId="0" borderId="6" xfId="0" applyBorder="1" applyProtection="1"/>
    <xf numFmtId="0" fontId="0" fillId="0" borderId="6" xfId="0" applyBorder="1" applyAlignment="1" applyProtection="1">
      <alignment horizontal="right"/>
    </xf>
    <xf numFmtId="0" fontId="0" fillId="0" borderId="6" xfId="0" applyFill="1" applyBorder="1" applyProtection="1">
      <protection locked="0"/>
    </xf>
    <xf numFmtId="2" fontId="0" fillId="0" borderId="6" xfId="0" applyNumberFormat="1" applyBorder="1" applyProtection="1"/>
    <xf numFmtId="0" fontId="6" fillId="0" borderId="6" xfId="0" applyFont="1" applyBorder="1" applyProtection="1"/>
    <xf numFmtId="0" fontId="3" fillId="0" borderId="6" xfId="0" applyFont="1" applyBorder="1" applyProtection="1"/>
    <xf numFmtId="0" fontId="1" fillId="2" borderId="4" xfId="0" applyFont="1" applyFill="1" applyBorder="1" applyProtection="1"/>
    <xf numFmtId="0" fontId="1" fillId="0" borderId="7" xfId="0" applyFont="1" applyBorder="1" applyProtection="1"/>
    <xf numFmtId="0" fontId="0" fillId="0" borderId="6" xfId="0" applyBorder="1" applyProtection="1">
      <protection locked="0"/>
    </xf>
    <xf numFmtId="0" fontId="0" fillId="0" borderId="8" xfId="0" applyBorder="1" applyProtection="1"/>
    <xf numFmtId="2" fontId="0" fillId="0" borderId="6" xfId="0" applyNumberFormat="1" applyBorder="1" applyProtection="1">
      <protection locked="0"/>
    </xf>
    <xf numFmtId="0" fontId="6" fillId="0" borderId="10" xfId="0" applyFont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4" fillId="2" borderId="9" xfId="0" applyFont="1" applyFill="1" applyBorder="1" applyProtection="1"/>
    <xf numFmtId="0" fontId="4" fillId="0" borderId="9" xfId="0" applyFont="1" applyBorder="1" applyProtection="1"/>
    <xf numFmtId="0" fontId="6" fillId="0" borderId="6" xfId="0" applyFont="1" applyBorder="1" applyProtection="1">
      <protection locked="0"/>
    </xf>
    <xf numFmtId="2" fontId="0" fillId="0" borderId="0" xfId="0" applyNumberFormat="1" applyFill="1" applyBorder="1" applyProtection="1"/>
    <xf numFmtId="0" fontId="5" fillId="0" borderId="6" xfId="0" applyFont="1" applyBorder="1" applyProtection="1"/>
    <xf numFmtId="2" fontId="0" fillId="0" borderId="6" xfId="0" applyNumberFormat="1" applyFill="1" applyBorder="1" applyProtection="1"/>
    <xf numFmtId="2" fontId="1" fillId="0" borderId="1" xfId="0" applyNumberFormat="1" applyFont="1" applyFill="1" applyBorder="1" applyProtection="1"/>
    <xf numFmtId="164" fontId="0" fillId="2" borderId="0" xfId="0" applyNumberFormat="1" applyFill="1" applyBorder="1" applyProtection="1"/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64" fontId="0" fillId="0" borderId="6" xfId="0" applyNumberFormat="1" applyBorder="1" applyProtection="1"/>
    <xf numFmtId="164" fontId="0" fillId="0" borderId="0" xfId="0" applyNumberFormat="1" applyBorder="1" applyProtection="1"/>
    <xf numFmtId="164" fontId="1" fillId="0" borderId="2" xfId="0" applyNumberFormat="1" applyFont="1" applyBorder="1" applyProtection="1"/>
    <xf numFmtId="164" fontId="7" fillId="0" borderId="2" xfId="0" applyNumberFormat="1" applyFont="1" applyBorder="1" applyProtection="1"/>
    <xf numFmtId="164" fontId="1" fillId="0" borderId="0" xfId="0" applyNumberFormat="1" applyFont="1" applyBorder="1" applyProtection="1"/>
    <xf numFmtId="164" fontId="1" fillId="0" borderId="5" xfId="0" applyNumberFormat="1" applyFont="1" applyBorder="1" applyProtection="1"/>
    <xf numFmtId="2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2" fontId="5" fillId="2" borderId="0" xfId="0" applyNumberFormat="1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3" fillId="2" borderId="11" xfId="0" applyFont="1" applyFill="1" applyBorder="1" applyProtection="1"/>
    <xf numFmtId="0" fontId="0" fillId="0" borderId="4" xfId="0" applyBorder="1" applyProtection="1"/>
    <xf numFmtId="2" fontId="0" fillId="0" borderId="1" xfId="0" applyNumberFormat="1" applyBorder="1" applyProtection="1"/>
    <xf numFmtId="164" fontId="0" fillId="0" borderId="2" xfId="0" applyNumberFormat="1" applyBorder="1" applyProtection="1"/>
    <xf numFmtId="2" fontId="0" fillId="0" borderId="7" xfId="0" applyNumberFormat="1" applyBorder="1" applyProtection="1"/>
    <xf numFmtId="164" fontId="6" fillId="0" borderId="2" xfId="0" applyNumberFormat="1" applyFont="1" applyBorder="1" applyProtection="1">
      <protection locked="0"/>
    </xf>
    <xf numFmtId="0" fontId="5" fillId="2" borderId="9" xfId="0" applyFont="1" applyFill="1" applyBorder="1" applyProtection="1"/>
    <xf numFmtId="0" fontId="5" fillId="2" borderId="0" xfId="0" applyFont="1" applyFill="1" applyBorder="1" applyProtection="1"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/>
    <xf numFmtId="0" fontId="1" fillId="2" borderId="4" xfId="0" applyFont="1" applyFill="1" applyBorder="1" applyAlignment="1" applyProtection="1">
      <alignment horizontal="left" vertical="center"/>
    </xf>
    <xf numFmtId="0" fontId="0" fillId="0" borderId="7" xfId="0" applyBorder="1" applyProtection="1"/>
    <xf numFmtId="0" fontId="0" fillId="0" borderId="12" xfId="0" applyBorder="1" applyProtection="1"/>
    <xf numFmtId="0" fontId="6" fillId="0" borderId="6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4" fillId="2" borderId="17" xfId="0" applyFont="1" applyFill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5" fillId="0" borderId="19" xfId="0" applyFont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Fill="1" applyBorder="1" applyAlignment="1" applyProtection="1">
      <alignment horizontal="right"/>
      <protection locked="0"/>
    </xf>
    <xf numFmtId="0" fontId="6" fillId="2" borderId="18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5" fillId="2" borderId="3" xfId="0" applyFont="1" applyFill="1" applyBorder="1" applyProtection="1"/>
    <xf numFmtId="2" fontId="5" fillId="2" borderId="0" xfId="0" applyNumberFormat="1" applyFont="1" applyFill="1" applyBorder="1" applyAlignment="1" applyProtection="1">
      <protection locked="0"/>
    </xf>
    <xf numFmtId="2" fontId="5" fillId="2" borderId="3" xfId="0" applyNumberFormat="1" applyFont="1" applyFill="1" applyBorder="1" applyProtection="1">
      <protection locked="0"/>
    </xf>
    <xf numFmtId="164" fontId="5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2" fontId="5" fillId="2" borderId="0" xfId="0" applyNumberFormat="1" applyFont="1" applyFill="1" applyBorder="1" applyAlignment="1" applyProtection="1"/>
    <xf numFmtId="0" fontId="3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5" fillId="0" borderId="6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164" fontId="9" fillId="0" borderId="20" xfId="0" applyNumberFormat="1" applyFont="1" applyBorder="1" applyAlignment="1">
      <alignment horizontal="center"/>
    </xf>
    <xf numFmtId="164" fontId="1" fillId="2" borderId="0" xfId="0" applyNumberFormat="1" applyFont="1" applyFill="1" applyBorder="1"/>
    <xf numFmtId="0" fontId="4" fillId="2" borderId="16" xfId="0" applyFont="1" applyFill="1" applyBorder="1" applyProtection="1"/>
    <xf numFmtId="164" fontId="0" fillId="0" borderId="6" xfId="0" applyNumberFormat="1" applyFill="1" applyBorder="1" applyProtection="1">
      <protection locked="0"/>
    </xf>
    <xf numFmtId="164" fontId="5" fillId="0" borderId="0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/>
    <xf numFmtId="164" fontId="1" fillId="3" borderId="0" xfId="0" applyNumberFormat="1" applyFont="1" applyFill="1" applyBorder="1" applyProtection="1">
      <protection locked="0"/>
    </xf>
    <xf numFmtId="164" fontId="1" fillId="3" borderId="3" xfId="0" applyNumberFormat="1" applyFont="1" applyFill="1" applyBorder="1" applyProtection="1"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164" fontId="6" fillId="0" borderId="6" xfId="0" applyNumberFormat="1" applyFon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9" fillId="0" borderId="21" xfId="0" applyNumberFormat="1" applyFont="1" applyBorder="1" applyAlignment="1" applyProtection="1">
      <alignment horizontal="center"/>
      <protection locked="0"/>
    </xf>
    <xf numFmtId="164" fontId="6" fillId="0" borderId="6" xfId="0" applyNumberFormat="1" applyFont="1" applyBorder="1" applyProtection="1"/>
    <xf numFmtId="2" fontId="1" fillId="0" borderId="10" xfId="0" applyNumberFormat="1" applyFont="1" applyBorder="1" applyAlignment="1" applyProtection="1">
      <alignment horizontal="right"/>
    </xf>
    <xf numFmtId="0" fontId="0" fillId="0" borderId="2" xfId="0" applyBorder="1" applyAlignment="1" applyProtection="1">
      <alignment horizontal="center"/>
      <protection locked="0"/>
    </xf>
    <xf numFmtId="9" fontId="0" fillId="0" borderId="22" xfId="0" applyNumberFormat="1" applyBorder="1" applyProtection="1">
      <protection locked="0"/>
    </xf>
    <xf numFmtId="9" fontId="0" fillId="0" borderId="23" xfId="0" applyNumberFormat="1" applyBorder="1" applyProtection="1">
      <protection locked="0"/>
    </xf>
    <xf numFmtId="2" fontId="0" fillId="0" borderId="22" xfId="0" applyNumberFormat="1" applyBorder="1" applyProtection="1">
      <protection locked="0"/>
    </xf>
    <xf numFmtId="2" fontId="0" fillId="0" borderId="23" xfId="0" applyNumberFormat="1" applyBorder="1" applyProtection="1">
      <protection locked="0"/>
    </xf>
    <xf numFmtId="2" fontId="1" fillId="2" borderId="0" xfId="0" applyNumberFormat="1" applyFont="1" applyFill="1" applyBorder="1" applyProtection="1">
      <protection locked="0"/>
    </xf>
    <xf numFmtId="2" fontId="1" fillId="3" borderId="0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2" fontId="9" fillId="0" borderId="0" xfId="0" applyNumberFormat="1" applyFont="1" applyBorder="1" applyAlignment="1" applyProtection="1">
      <alignment horizontal="left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0" fillId="0" borderId="6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1" fillId="0" borderId="1" xfId="0" applyNumberFormat="1" applyFont="1" applyBorder="1" applyProtection="1"/>
    <xf numFmtId="2" fontId="6" fillId="0" borderId="6" xfId="0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2" fontId="6" fillId="0" borderId="10" xfId="0" applyNumberFormat="1" applyFont="1" applyBorder="1" applyProtection="1"/>
    <xf numFmtId="2" fontId="0" fillId="0" borderId="2" xfId="0" applyNumberFormat="1" applyBorder="1" applyAlignment="1" applyProtection="1">
      <alignment horizontal="center"/>
      <protection locked="0"/>
    </xf>
    <xf numFmtId="2" fontId="1" fillId="0" borderId="2" xfId="0" applyNumberFormat="1" applyFont="1" applyBorder="1" applyProtection="1"/>
    <xf numFmtId="2" fontId="0" fillId="0" borderId="2" xfId="0" applyNumberFormat="1" applyBorder="1" applyProtection="1"/>
    <xf numFmtId="2" fontId="6" fillId="0" borderId="6" xfId="0" applyNumberFormat="1" applyFont="1" applyBorder="1" applyProtection="1"/>
    <xf numFmtId="165" fontId="1" fillId="2" borderId="9" xfId="0" applyNumberFormat="1" applyFont="1" applyFill="1" applyBorder="1" applyAlignment="1">
      <alignment horizontal="center"/>
    </xf>
    <xf numFmtId="164" fontId="5" fillId="2" borderId="8" xfId="0" applyNumberFormat="1" applyFont="1" applyFill="1" applyBorder="1"/>
    <xf numFmtId="14" fontId="5" fillId="4" borderId="9" xfId="0" applyNumberFormat="1" applyFont="1" applyFill="1" applyBorder="1" applyProtection="1">
      <protection locked="0"/>
    </xf>
    <xf numFmtId="164" fontId="5" fillId="4" borderId="8" xfId="0" applyNumberFormat="1" applyFont="1" applyFill="1" applyBorder="1" applyProtection="1">
      <protection locked="0"/>
    </xf>
    <xf numFmtId="164" fontId="5" fillId="2" borderId="9" xfId="0" applyNumberFormat="1" applyFont="1" applyFill="1" applyBorder="1" applyProtection="1">
      <protection locked="0"/>
    </xf>
    <xf numFmtId="164" fontId="5" fillId="2" borderId="8" xfId="0" applyNumberFormat="1" applyFont="1" applyFill="1" applyBorder="1" applyProtection="1">
      <protection locked="0"/>
    </xf>
    <xf numFmtId="0" fontId="0" fillId="0" borderId="10" xfId="0" applyBorder="1" applyProtection="1">
      <protection locked="0"/>
    </xf>
    <xf numFmtId="2" fontId="0" fillId="0" borderId="10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2" fontId="0" fillId="0" borderId="8" xfId="0" applyNumberFormat="1" applyFill="1" applyBorder="1" applyProtection="1"/>
    <xf numFmtId="0" fontId="5" fillId="0" borderId="10" xfId="0" applyFont="1" applyBorder="1" applyAlignment="1" applyProtection="1">
      <alignment horizontal="right"/>
    </xf>
    <xf numFmtId="0" fontId="4" fillId="2" borderId="17" xfId="0" applyFont="1" applyFill="1" applyBorder="1" applyProtection="1"/>
    <xf numFmtId="0" fontId="4" fillId="2" borderId="18" xfId="0" applyFont="1" applyFill="1" applyBorder="1" applyProtection="1"/>
    <xf numFmtId="0" fontId="5" fillId="0" borderId="24" xfId="0" applyFont="1" applyBorder="1" applyProtection="1"/>
    <xf numFmtId="164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2" fontId="10" fillId="3" borderId="0" xfId="1" applyNumberFormat="1" applyFill="1" applyBorder="1" applyProtection="1">
      <protection locked="0"/>
    </xf>
    <xf numFmtId="14" fontId="6" fillId="0" borderId="13" xfId="0" applyNumberFormat="1" applyFont="1" applyBorder="1" applyProtection="1"/>
    <xf numFmtId="0" fontId="5" fillId="2" borderId="11" xfId="0" applyFont="1" applyFill="1" applyBorder="1" applyProtection="1"/>
    <xf numFmtId="0" fontId="5" fillId="0" borderId="12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1112520</xdr:colOff>
      <xdr:row>0</xdr:row>
      <xdr:rowOff>72390</xdr:rowOff>
    </xdr:from>
    <xdr:to>
      <xdr:col>4</xdr:col>
      <xdr:colOff>182880</xdr:colOff>
      <xdr:row>5</xdr:row>
      <xdr:rowOff>113566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6C92921-5938-4D10-9228-740F077A5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4180" y="72390"/>
          <a:ext cx="1143000" cy="864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workbookViewId="0">
      <selection activeCell="C7" sqref="C7"/>
    </sheetView>
  </sheetViews>
  <sheetFormatPr defaultRowHeight="13.2" x14ac:dyDescent="0.25"/>
  <cols>
    <col min="1" max="1" width="10" style="12" customWidth="1"/>
    <col min="2" max="2" width="17" style="12" customWidth="1"/>
    <col min="3" max="3" width="23.5546875" style="12" customWidth="1"/>
    <col min="4" max="4" width="6.6640625" style="13" customWidth="1"/>
    <col min="5" max="6" width="7.88671875" style="60" customWidth="1"/>
    <col min="7" max="7" width="9.44140625" style="61" customWidth="1"/>
    <col min="8" max="8" width="10.109375" style="14" customWidth="1"/>
    <col min="9" max="9" width="7.5546875" style="15" customWidth="1"/>
    <col min="10" max="10" width="10.33203125" customWidth="1"/>
  </cols>
  <sheetData>
    <row r="1" spans="1:9" ht="12.75" customHeight="1" x14ac:dyDescent="0.25">
      <c r="A1" s="71" t="s">
        <v>43</v>
      </c>
      <c r="B1" s="63"/>
      <c r="C1" s="63"/>
      <c r="D1" s="2"/>
      <c r="E1" s="48"/>
      <c r="F1" s="48"/>
      <c r="G1" s="106" t="s">
        <v>67</v>
      </c>
      <c r="H1" s="145"/>
      <c r="I1" s="146"/>
    </row>
    <row r="2" spans="1:9" x14ac:dyDescent="0.25">
      <c r="A2" s="63" t="s">
        <v>0</v>
      </c>
      <c r="B2" s="63"/>
      <c r="C2" s="63"/>
      <c r="D2" s="2"/>
      <c r="E2" s="48"/>
      <c r="F2" s="48"/>
      <c r="G2" s="97" t="s">
        <v>54</v>
      </c>
      <c r="H2" s="147"/>
      <c r="I2" s="148"/>
    </row>
    <row r="3" spans="1:9" x14ac:dyDescent="0.25">
      <c r="A3" s="71" t="s">
        <v>44</v>
      </c>
      <c r="B3" s="63"/>
      <c r="C3" s="63"/>
      <c r="D3" s="2"/>
      <c r="E3" s="48"/>
      <c r="F3" s="48"/>
      <c r="G3" s="109" t="s">
        <v>55</v>
      </c>
      <c r="H3" s="149"/>
      <c r="I3" s="150"/>
    </row>
    <row r="4" spans="1:9" ht="12.75" customHeight="1" x14ac:dyDescent="0.25">
      <c r="A4" s="63" t="s">
        <v>1</v>
      </c>
      <c r="B4" s="63"/>
      <c r="C4" s="63"/>
      <c r="D4" s="5"/>
      <c r="E4" s="129"/>
      <c r="F4" s="129"/>
      <c r="G4" s="110"/>
      <c r="H4" s="3"/>
      <c r="I4" s="4"/>
    </row>
    <row r="5" spans="1:9" ht="13.2" customHeight="1" x14ac:dyDescent="0.25">
      <c r="A5" s="13"/>
      <c r="B5" s="63"/>
      <c r="C5" s="63"/>
      <c r="D5" s="5"/>
      <c r="E5" s="129"/>
      <c r="F5" s="129"/>
      <c r="G5" s="111" t="s">
        <v>60</v>
      </c>
      <c r="H5" s="99"/>
      <c r="I5" s="49"/>
    </row>
    <row r="6" spans="1:9" ht="12.75" customHeight="1" x14ac:dyDescent="0.25">
      <c r="A6" s="2"/>
      <c r="B6" s="2"/>
      <c r="C6" s="2"/>
      <c r="D6" s="2"/>
      <c r="E6" s="48"/>
      <c r="F6" s="48"/>
      <c r="G6" s="112" t="s">
        <v>78</v>
      </c>
      <c r="H6" s="100"/>
      <c r="I6" s="120"/>
    </row>
    <row r="7" spans="1:9" x14ac:dyDescent="0.25">
      <c r="A7" s="98" t="s">
        <v>59</v>
      </c>
      <c r="B7" s="92" t="s">
        <v>56</v>
      </c>
      <c r="C7" s="62"/>
      <c r="D7" s="16"/>
      <c r="E7" s="130"/>
      <c r="F7" s="130"/>
      <c r="G7" s="113"/>
      <c r="H7" s="56"/>
      <c r="I7" s="57"/>
    </row>
    <row r="8" spans="1:9" ht="12.75" customHeight="1" x14ac:dyDescent="0.25">
      <c r="A8" s="93"/>
      <c r="B8" s="93" t="s">
        <v>57</v>
      </c>
      <c r="C8" s="95"/>
      <c r="D8" s="16"/>
      <c r="E8" s="161"/>
      <c r="F8" s="130"/>
      <c r="G8" s="113"/>
      <c r="H8" s="56"/>
      <c r="I8" s="57"/>
    </row>
    <row r="9" spans="1:9" x14ac:dyDescent="0.25">
      <c r="A9" s="94"/>
      <c r="B9" s="94" t="s">
        <v>58</v>
      </c>
      <c r="C9" s="96"/>
      <c r="D9" s="17"/>
      <c r="E9" s="131"/>
      <c r="F9" s="131"/>
      <c r="G9" s="114"/>
      <c r="H9" s="58"/>
      <c r="I9" s="59"/>
    </row>
    <row r="10" spans="1:9" s="6" customFormat="1" x14ac:dyDescent="0.25">
      <c r="A10" s="18"/>
      <c r="B10" s="166" t="s">
        <v>2</v>
      </c>
      <c r="C10" s="166"/>
      <c r="D10" s="104" t="s">
        <v>3</v>
      </c>
      <c r="E10" s="132" t="s">
        <v>62</v>
      </c>
      <c r="F10" s="133" t="s">
        <v>64</v>
      </c>
      <c r="G10" s="115" t="s">
        <v>64</v>
      </c>
      <c r="H10" s="104" t="s">
        <v>62</v>
      </c>
      <c r="I10" s="105" t="s">
        <v>64</v>
      </c>
    </row>
    <row r="11" spans="1:9" s="6" customFormat="1" x14ac:dyDescent="0.25">
      <c r="A11" s="18"/>
      <c r="B11" s="102"/>
      <c r="C11" s="102"/>
      <c r="D11" s="22"/>
      <c r="E11" s="133" t="s">
        <v>63</v>
      </c>
      <c r="F11" s="133" t="s">
        <v>65</v>
      </c>
      <c r="G11" s="115" t="s">
        <v>63</v>
      </c>
      <c r="H11" s="104" t="s">
        <v>66</v>
      </c>
      <c r="I11" s="121" t="s">
        <v>66</v>
      </c>
    </row>
    <row r="12" spans="1:9" x14ac:dyDescent="0.25">
      <c r="A12" s="107" t="s">
        <v>4</v>
      </c>
      <c r="B12" s="31" t="s">
        <v>6</v>
      </c>
      <c r="C12" s="27" t="s">
        <v>7</v>
      </c>
      <c r="D12" s="28"/>
      <c r="E12" s="134">
        <f>H12/1.06</f>
        <v>1.8867924528301885</v>
      </c>
      <c r="F12" s="134">
        <f>H12-E12</f>
        <v>0.11320754716981152</v>
      </c>
      <c r="G12" s="108">
        <f t="shared" ref="G12:G33" si="0">E12*D12</f>
        <v>0</v>
      </c>
      <c r="H12" s="45">
        <v>2</v>
      </c>
      <c r="I12" s="50">
        <f t="shared" ref="I12:I21" si="1">D12*H12</f>
        <v>0</v>
      </c>
    </row>
    <row r="13" spans="1:9" x14ac:dyDescent="0.25">
      <c r="A13" s="1"/>
      <c r="B13" s="9"/>
      <c r="C13" s="26" t="s">
        <v>8</v>
      </c>
      <c r="D13" s="28"/>
      <c r="E13" s="134">
        <f t="shared" ref="E13:E21" si="2">H13/1.06</f>
        <v>1.2264150943396226</v>
      </c>
      <c r="F13" s="134">
        <f t="shared" ref="F13:F21" si="3">H13-E13</f>
        <v>7.3584905660377453E-2</v>
      </c>
      <c r="G13" s="108">
        <f t="shared" si="0"/>
        <v>0</v>
      </c>
      <c r="H13" s="45">
        <v>1.3</v>
      </c>
      <c r="I13" s="50">
        <f t="shared" si="1"/>
        <v>0</v>
      </c>
    </row>
    <row r="14" spans="1:9" x14ac:dyDescent="0.25">
      <c r="A14" s="1"/>
      <c r="B14" s="9"/>
      <c r="C14" s="27" t="s">
        <v>9</v>
      </c>
      <c r="D14" s="28"/>
      <c r="E14" s="134">
        <f t="shared" si="2"/>
        <v>2.9245283018867925</v>
      </c>
      <c r="F14" s="134">
        <f t="shared" si="3"/>
        <v>0.17547169811320762</v>
      </c>
      <c r="G14" s="108">
        <f t="shared" si="0"/>
        <v>0</v>
      </c>
      <c r="H14" s="45">
        <v>3.1</v>
      </c>
      <c r="I14" s="50">
        <f t="shared" si="1"/>
        <v>0</v>
      </c>
    </row>
    <row r="15" spans="1:9" x14ac:dyDescent="0.25">
      <c r="A15" s="1"/>
      <c r="B15" s="9"/>
      <c r="C15" s="26" t="s">
        <v>10</v>
      </c>
      <c r="D15" s="28"/>
      <c r="E15" s="134">
        <f t="shared" si="2"/>
        <v>1.2264150943396226</v>
      </c>
      <c r="F15" s="134">
        <f t="shared" si="3"/>
        <v>7.3584905660377453E-2</v>
      </c>
      <c r="G15" s="108">
        <f t="shared" si="0"/>
        <v>0</v>
      </c>
      <c r="H15" s="45">
        <v>1.3</v>
      </c>
      <c r="I15" s="50">
        <f t="shared" si="1"/>
        <v>0</v>
      </c>
    </row>
    <row r="16" spans="1:9" x14ac:dyDescent="0.25">
      <c r="A16" s="1"/>
      <c r="B16" s="9"/>
      <c r="C16" s="27" t="s">
        <v>11</v>
      </c>
      <c r="D16" s="28"/>
      <c r="E16" s="134">
        <f t="shared" si="2"/>
        <v>1.8867924528301885</v>
      </c>
      <c r="F16" s="134">
        <f t="shared" si="3"/>
        <v>0.11320754716981152</v>
      </c>
      <c r="G16" s="108">
        <f t="shared" si="0"/>
        <v>0</v>
      </c>
      <c r="H16" s="45">
        <v>2</v>
      </c>
      <c r="I16" s="50">
        <f t="shared" si="1"/>
        <v>0</v>
      </c>
    </row>
    <row r="17" spans="1:11" x14ac:dyDescent="0.25">
      <c r="A17" s="1"/>
      <c r="B17" s="9"/>
      <c r="C17" s="44" t="s">
        <v>31</v>
      </c>
      <c r="D17" s="28"/>
      <c r="E17" s="134">
        <f t="shared" si="2"/>
        <v>1.320754716981132</v>
      </c>
      <c r="F17" s="134">
        <f t="shared" si="3"/>
        <v>7.9245283018867907E-2</v>
      </c>
      <c r="G17" s="108">
        <f t="shared" si="0"/>
        <v>0</v>
      </c>
      <c r="H17" s="45">
        <v>1.4</v>
      </c>
      <c r="I17" s="50">
        <f t="shared" si="1"/>
        <v>0</v>
      </c>
    </row>
    <row r="18" spans="1:11" x14ac:dyDescent="0.25">
      <c r="A18" s="1"/>
      <c r="B18" s="9"/>
      <c r="C18" s="26" t="s">
        <v>12</v>
      </c>
      <c r="D18" s="28"/>
      <c r="E18" s="134">
        <f t="shared" si="2"/>
        <v>1.320754716981132</v>
      </c>
      <c r="F18" s="134">
        <f t="shared" si="3"/>
        <v>7.9245283018867907E-2</v>
      </c>
      <c r="G18" s="108">
        <f t="shared" si="0"/>
        <v>0</v>
      </c>
      <c r="H18" s="45">
        <v>1.4</v>
      </c>
      <c r="I18" s="50">
        <f t="shared" si="1"/>
        <v>0</v>
      </c>
    </row>
    <row r="19" spans="1:11" x14ac:dyDescent="0.25">
      <c r="A19" s="1"/>
      <c r="B19" s="9"/>
      <c r="C19" s="26" t="s">
        <v>29</v>
      </c>
      <c r="D19" s="28"/>
      <c r="E19" s="134">
        <f t="shared" si="2"/>
        <v>1.320754716981132</v>
      </c>
      <c r="F19" s="134">
        <f t="shared" si="3"/>
        <v>7.9245283018867907E-2</v>
      </c>
      <c r="G19" s="108">
        <f t="shared" si="0"/>
        <v>0</v>
      </c>
      <c r="H19" s="45">
        <v>1.4</v>
      </c>
      <c r="I19" s="50">
        <f>D19*H19</f>
        <v>0</v>
      </c>
    </row>
    <row r="20" spans="1:11" x14ac:dyDescent="0.25">
      <c r="A20" s="1"/>
      <c r="B20" s="9"/>
      <c r="C20" s="26" t="s">
        <v>13</v>
      </c>
      <c r="D20" s="28"/>
      <c r="E20" s="134">
        <f t="shared" si="2"/>
        <v>1.320754716981132</v>
      </c>
      <c r="F20" s="134">
        <f t="shared" si="3"/>
        <v>7.9245283018867907E-2</v>
      </c>
      <c r="G20" s="108">
        <f t="shared" si="0"/>
        <v>0</v>
      </c>
      <c r="H20" s="45">
        <v>1.4</v>
      </c>
      <c r="I20" s="50">
        <f t="shared" si="1"/>
        <v>0</v>
      </c>
    </row>
    <row r="21" spans="1:11" x14ac:dyDescent="0.25">
      <c r="A21" s="1"/>
      <c r="B21" s="9"/>
      <c r="C21" s="27" t="s">
        <v>14</v>
      </c>
      <c r="D21" s="28"/>
      <c r="E21" s="134">
        <f t="shared" si="2"/>
        <v>5.1886792452830184</v>
      </c>
      <c r="F21" s="134">
        <f t="shared" si="3"/>
        <v>0.31132075471698162</v>
      </c>
      <c r="G21" s="108">
        <f t="shared" si="0"/>
        <v>0</v>
      </c>
      <c r="H21" s="45">
        <v>5.5</v>
      </c>
      <c r="I21" s="50">
        <f t="shared" si="1"/>
        <v>0</v>
      </c>
    </row>
    <row r="22" spans="1:11" ht="5.25" customHeight="1" x14ac:dyDescent="0.25">
      <c r="A22" s="1"/>
      <c r="B22" s="9"/>
      <c r="C22" s="9"/>
      <c r="D22" s="23"/>
      <c r="E22" s="135"/>
      <c r="F22" s="135"/>
      <c r="G22" s="108">
        <f t="shared" si="0"/>
        <v>0</v>
      </c>
      <c r="H22" s="43"/>
      <c r="I22" s="51"/>
    </row>
    <row r="23" spans="1:11" x14ac:dyDescent="0.25">
      <c r="A23" s="1"/>
      <c r="B23" s="31" t="s">
        <v>15</v>
      </c>
      <c r="C23" s="44" t="s">
        <v>70</v>
      </c>
      <c r="D23" s="28"/>
      <c r="E23" s="134">
        <f>H23/1.21</f>
        <v>3.8842975206611574</v>
      </c>
      <c r="F23" s="134">
        <f>H23-E23</f>
        <v>0.81570247933884277</v>
      </c>
      <c r="G23" s="108">
        <f t="shared" si="0"/>
        <v>0</v>
      </c>
      <c r="H23" s="45">
        <v>4.7</v>
      </c>
      <c r="I23" s="50">
        <f t="shared" ref="I23:I33" si="4">D23*H23</f>
        <v>0</v>
      </c>
    </row>
    <row r="24" spans="1:11" x14ac:dyDescent="0.25">
      <c r="A24" s="1"/>
      <c r="B24" s="101"/>
      <c r="C24" s="44" t="s">
        <v>71</v>
      </c>
      <c r="D24" s="28"/>
      <c r="E24" s="134">
        <f t="shared" ref="E24:E33" si="5">H24/1.21</f>
        <v>1.0743801652892562</v>
      </c>
      <c r="F24" s="134">
        <f t="shared" ref="F24:F33" si="6">H24-E24</f>
        <v>0.22561983471074387</v>
      </c>
      <c r="G24" s="108">
        <f t="shared" si="0"/>
        <v>0</v>
      </c>
      <c r="H24" s="45">
        <v>1.3</v>
      </c>
      <c r="I24" s="50">
        <f t="shared" si="4"/>
        <v>0</v>
      </c>
    </row>
    <row r="25" spans="1:11" x14ac:dyDescent="0.25">
      <c r="A25" s="1"/>
      <c r="B25" s="101"/>
      <c r="C25" s="30" t="s">
        <v>30</v>
      </c>
      <c r="D25" s="28"/>
      <c r="E25" s="134">
        <f t="shared" si="5"/>
        <v>1.1570247933884297</v>
      </c>
      <c r="F25" s="134">
        <f t="shared" si="6"/>
        <v>0.24297520661157024</v>
      </c>
      <c r="G25" s="108">
        <f t="shared" ref="G25" si="7">E25*D25</f>
        <v>0</v>
      </c>
      <c r="H25" s="45">
        <v>1.4</v>
      </c>
      <c r="I25" s="50">
        <f t="shared" si="4"/>
        <v>0</v>
      </c>
    </row>
    <row r="26" spans="1:11" x14ac:dyDescent="0.25">
      <c r="A26" s="1"/>
      <c r="B26" s="101"/>
      <c r="C26" s="44" t="s">
        <v>5</v>
      </c>
      <c r="D26" s="28"/>
      <c r="E26" s="134">
        <f t="shared" si="5"/>
        <v>1.1570247933884297</v>
      </c>
      <c r="F26" s="134">
        <f t="shared" si="6"/>
        <v>0.24297520661157024</v>
      </c>
      <c r="G26" s="108">
        <f t="shared" si="0"/>
        <v>0</v>
      </c>
      <c r="H26" s="45">
        <v>1.4</v>
      </c>
      <c r="I26" s="50">
        <f t="shared" si="4"/>
        <v>0</v>
      </c>
    </row>
    <row r="27" spans="1:11" x14ac:dyDescent="0.25">
      <c r="A27" s="1"/>
      <c r="B27" s="9"/>
      <c r="C27" s="44" t="s">
        <v>32</v>
      </c>
      <c r="D27" s="28"/>
      <c r="E27" s="134">
        <f t="shared" si="5"/>
        <v>1.1570247933884297</v>
      </c>
      <c r="F27" s="134">
        <f t="shared" si="6"/>
        <v>0.24297520661157024</v>
      </c>
      <c r="G27" s="108">
        <f t="shared" si="0"/>
        <v>0</v>
      </c>
      <c r="H27" s="45">
        <v>1.4</v>
      </c>
      <c r="I27" s="50">
        <f t="shared" si="4"/>
        <v>0</v>
      </c>
    </row>
    <row r="28" spans="1:11" x14ac:dyDescent="0.25">
      <c r="A28" s="1"/>
      <c r="B28" s="9"/>
      <c r="C28" s="44" t="s">
        <v>61</v>
      </c>
      <c r="D28" s="28"/>
      <c r="E28" s="134">
        <f t="shared" si="5"/>
        <v>1.1570247933884297</v>
      </c>
      <c r="F28" s="134">
        <f t="shared" si="6"/>
        <v>0.24297520661157024</v>
      </c>
      <c r="G28" s="108">
        <f t="shared" si="0"/>
        <v>0</v>
      </c>
      <c r="H28" s="45">
        <v>1.4</v>
      </c>
      <c r="I28" s="50">
        <f t="shared" si="4"/>
        <v>0</v>
      </c>
      <c r="K28" s="6"/>
    </row>
    <row r="29" spans="1:11" x14ac:dyDescent="0.25">
      <c r="A29" s="1"/>
      <c r="B29" s="9"/>
      <c r="C29" s="44" t="s">
        <v>33</v>
      </c>
      <c r="D29" s="28"/>
      <c r="E29" s="134">
        <f t="shared" si="5"/>
        <v>1.8181818181818183</v>
      </c>
      <c r="F29" s="134">
        <f t="shared" si="6"/>
        <v>0.38181818181818183</v>
      </c>
      <c r="G29" s="108">
        <f t="shared" si="0"/>
        <v>0</v>
      </c>
      <c r="H29" s="45">
        <v>2.2000000000000002</v>
      </c>
      <c r="I29" s="50">
        <f t="shared" si="4"/>
        <v>0</v>
      </c>
      <c r="K29" s="6"/>
    </row>
    <row r="30" spans="1:11" x14ac:dyDescent="0.25">
      <c r="A30" s="1"/>
      <c r="B30" s="9"/>
      <c r="C30" s="26" t="s">
        <v>16</v>
      </c>
      <c r="D30" s="28"/>
      <c r="E30" s="134">
        <f t="shared" si="5"/>
        <v>2.3140495867768593</v>
      </c>
      <c r="F30" s="134">
        <f t="shared" si="6"/>
        <v>0.48595041322314048</v>
      </c>
      <c r="G30" s="108">
        <f t="shared" si="0"/>
        <v>0</v>
      </c>
      <c r="H30" s="45">
        <v>2.8</v>
      </c>
      <c r="I30" s="50">
        <f t="shared" si="4"/>
        <v>0</v>
      </c>
    </row>
    <row r="31" spans="1:11" x14ac:dyDescent="0.25">
      <c r="A31" s="1"/>
      <c r="B31" s="9"/>
      <c r="C31" s="44" t="s">
        <v>40</v>
      </c>
      <c r="D31" s="28"/>
      <c r="E31" s="134">
        <f t="shared" si="5"/>
        <v>2.0661157024793391</v>
      </c>
      <c r="F31" s="134">
        <f t="shared" si="6"/>
        <v>0.43388429752066093</v>
      </c>
      <c r="G31" s="108">
        <f t="shared" si="0"/>
        <v>0</v>
      </c>
      <c r="H31" s="45">
        <v>2.5</v>
      </c>
      <c r="I31" s="50">
        <f t="shared" si="4"/>
        <v>0</v>
      </c>
    </row>
    <row r="32" spans="1:11" x14ac:dyDescent="0.25">
      <c r="A32" s="1"/>
      <c r="B32" s="9"/>
      <c r="C32" s="44" t="s">
        <v>41</v>
      </c>
      <c r="D32" s="28"/>
      <c r="E32" s="134">
        <f t="shared" si="5"/>
        <v>2.0661157024793391</v>
      </c>
      <c r="F32" s="134">
        <f t="shared" si="6"/>
        <v>0.43388429752066093</v>
      </c>
      <c r="G32" s="108">
        <f t="shared" si="0"/>
        <v>0</v>
      </c>
      <c r="H32" s="45">
        <v>2.5</v>
      </c>
      <c r="I32" s="50">
        <f t="shared" si="4"/>
        <v>0</v>
      </c>
    </row>
    <row r="33" spans="1:9" x14ac:dyDescent="0.25">
      <c r="A33" s="1"/>
      <c r="B33" s="9"/>
      <c r="C33" s="26" t="s">
        <v>17</v>
      </c>
      <c r="D33" s="28"/>
      <c r="E33" s="134">
        <f t="shared" si="5"/>
        <v>2.0661157024793391</v>
      </c>
      <c r="F33" s="134">
        <f t="shared" si="6"/>
        <v>0.43388429752066093</v>
      </c>
      <c r="G33" s="108">
        <f t="shared" si="0"/>
        <v>0</v>
      </c>
      <c r="H33" s="45">
        <v>2.5</v>
      </c>
      <c r="I33" s="50">
        <f t="shared" si="4"/>
        <v>0</v>
      </c>
    </row>
    <row r="34" spans="1:9" s="6" customFormat="1" ht="15" customHeight="1" x14ac:dyDescent="0.25">
      <c r="A34" s="32" t="s">
        <v>18</v>
      </c>
      <c r="B34" s="33"/>
      <c r="C34" s="7"/>
      <c r="D34" s="7"/>
      <c r="E34" s="136"/>
      <c r="F34" s="142"/>
      <c r="G34" s="52">
        <f>SUM(G12:G33)</f>
        <v>0</v>
      </c>
      <c r="H34" s="46"/>
      <c r="I34" s="52">
        <f>SUM(I12:I33)</f>
        <v>0</v>
      </c>
    </row>
    <row r="35" spans="1:9" ht="6" customHeight="1" x14ac:dyDescent="0.25">
      <c r="A35" s="1"/>
      <c r="B35" s="1"/>
      <c r="C35" s="1"/>
      <c r="D35" s="2"/>
      <c r="E35" s="48"/>
      <c r="F35" s="48"/>
      <c r="G35" s="49"/>
      <c r="H35" s="43"/>
      <c r="I35" s="47"/>
    </row>
    <row r="36" spans="1:9" x14ac:dyDescent="0.25">
      <c r="A36" s="40" t="s">
        <v>19</v>
      </c>
      <c r="B36" s="35"/>
      <c r="C36" s="27" t="s">
        <v>20</v>
      </c>
      <c r="D36" s="42"/>
      <c r="E36" s="137">
        <f>H36/1.21</f>
        <v>1.4049586776859504</v>
      </c>
      <c r="F36" s="137">
        <f>H36-E36</f>
        <v>0.29504132231404956</v>
      </c>
      <c r="G36" s="108">
        <f t="shared" ref="G36:G38" si="8">E36*D36</f>
        <v>0</v>
      </c>
      <c r="H36" s="45">
        <v>1.7</v>
      </c>
      <c r="I36" s="50">
        <f>D36*H36</f>
        <v>0</v>
      </c>
    </row>
    <row r="37" spans="1:9" x14ac:dyDescent="0.25">
      <c r="A37" s="1"/>
      <c r="B37" s="77"/>
      <c r="C37" s="78" t="s">
        <v>27</v>
      </c>
      <c r="D37" s="42"/>
      <c r="E37" s="137">
        <f>H37/1.21</f>
        <v>0.66115702479338845</v>
      </c>
      <c r="F37" s="137">
        <f t="shared" ref="F37:F38" si="9">H37-E37</f>
        <v>0.1388429752066116</v>
      </c>
      <c r="G37" s="108">
        <f t="shared" si="8"/>
        <v>0</v>
      </c>
      <c r="H37" s="45">
        <v>0.8</v>
      </c>
      <c r="I37" s="50">
        <f>D37*H37</f>
        <v>0</v>
      </c>
    </row>
    <row r="38" spans="1:9" x14ac:dyDescent="0.25">
      <c r="A38" s="1"/>
      <c r="B38" s="9"/>
      <c r="C38" s="27" t="s">
        <v>21</v>
      </c>
      <c r="D38" s="42"/>
      <c r="E38" s="137">
        <f>H38/1.06</f>
        <v>7.5471698113207539</v>
      </c>
      <c r="F38" s="137">
        <f t="shared" si="9"/>
        <v>0.45283018867924607</v>
      </c>
      <c r="G38" s="108">
        <f t="shared" si="8"/>
        <v>0</v>
      </c>
      <c r="H38" s="45">
        <v>8</v>
      </c>
      <c r="I38" s="50">
        <f>D38*H38</f>
        <v>0</v>
      </c>
    </row>
    <row r="39" spans="1:9" ht="6" customHeight="1" x14ac:dyDescent="0.25">
      <c r="A39" s="1"/>
      <c r="B39" s="1"/>
      <c r="C39" s="1"/>
      <c r="D39" s="2"/>
      <c r="E39" s="48"/>
      <c r="F39" s="48"/>
      <c r="G39" s="49"/>
      <c r="H39" s="43"/>
      <c r="I39" s="47"/>
    </row>
    <row r="40" spans="1:9" x14ac:dyDescent="0.25">
      <c r="A40" s="156" t="s">
        <v>22</v>
      </c>
      <c r="B40" s="77"/>
      <c r="C40" s="79" t="s">
        <v>36</v>
      </c>
      <c r="D40" s="34"/>
      <c r="E40" s="36"/>
      <c r="F40" s="36"/>
      <c r="G40" s="117"/>
      <c r="H40" s="45">
        <v>7</v>
      </c>
      <c r="I40" s="50">
        <f>D40*H40</f>
        <v>0</v>
      </c>
    </row>
    <row r="41" spans="1:9" x14ac:dyDescent="0.25">
      <c r="A41" s="157"/>
      <c r="B41" s="158" t="s">
        <v>72</v>
      </c>
      <c r="C41" s="155"/>
      <c r="D41" s="151"/>
      <c r="E41" s="152"/>
      <c r="F41" s="152"/>
      <c r="G41" s="153"/>
      <c r="H41" s="154">
        <v>5</v>
      </c>
      <c r="I41" s="50">
        <f>D41*H41</f>
        <v>0</v>
      </c>
    </row>
    <row r="42" spans="1:9" ht="9" customHeight="1" x14ac:dyDescent="0.25">
      <c r="A42" s="1"/>
      <c r="B42" s="1"/>
      <c r="C42" s="1"/>
      <c r="D42" s="2"/>
      <c r="E42" s="48"/>
      <c r="F42" s="48"/>
      <c r="G42" s="49"/>
      <c r="H42" s="43"/>
      <c r="I42" s="47"/>
    </row>
    <row r="43" spans="1:9" x14ac:dyDescent="0.25">
      <c r="A43" s="41" t="s">
        <v>23</v>
      </c>
      <c r="B43" s="35"/>
      <c r="C43" s="27" t="s">
        <v>45</v>
      </c>
      <c r="D43" s="34"/>
      <c r="E43" s="36"/>
      <c r="F43" s="36"/>
      <c r="G43" s="117"/>
      <c r="H43" s="45">
        <v>30</v>
      </c>
      <c r="I43" s="50">
        <f>D43*H43</f>
        <v>0</v>
      </c>
    </row>
    <row r="44" spans="1:9" ht="9" customHeight="1" x14ac:dyDescent="0.25">
      <c r="A44" s="1"/>
      <c r="B44" s="1"/>
      <c r="C44" s="1"/>
      <c r="D44" s="2"/>
      <c r="E44" s="48"/>
      <c r="F44" s="48"/>
      <c r="G44" s="49"/>
      <c r="H44" s="43"/>
      <c r="I44" s="47"/>
    </row>
    <row r="45" spans="1:9" x14ac:dyDescent="0.25">
      <c r="A45" s="40" t="s">
        <v>26</v>
      </c>
      <c r="B45" s="74"/>
      <c r="C45" s="103" t="s">
        <v>75</v>
      </c>
      <c r="D45" s="42"/>
      <c r="E45" s="137"/>
      <c r="F45" s="137"/>
      <c r="G45" s="116"/>
      <c r="H45" s="42">
        <v>2</v>
      </c>
      <c r="I45" s="50">
        <f>D45*H45</f>
        <v>0</v>
      </c>
    </row>
    <row r="46" spans="1:9" ht="9" customHeight="1" x14ac:dyDescent="0.25">
      <c r="A46" s="1"/>
      <c r="B46" s="1"/>
      <c r="C46" s="1"/>
      <c r="D46" s="2"/>
      <c r="E46" s="48"/>
      <c r="F46" s="48"/>
      <c r="G46" s="49"/>
      <c r="H46" s="43"/>
      <c r="I46" s="47"/>
    </row>
    <row r="47" spans="1:9" x14ac:dyDescent="0.25">
      <c r="A47" s="163" t="s">
        <v>76</v>
      </c>
      <c r="B47" s="39"/>
      <c r="C47" s="72"/>
      <c r="D47" s="34"/>
      <c r="E47" s="36"/>
      <c r="F47" s="36"/>
      <c r="G47" s="117"/>
      <c r="H47" s="29">
        <v>55</v>
      </c>
      <c r="I47" s="50">
        <f t="shared" ref="I47:I48" si="10">D47*H47</f>
        <v>0</v>
      </c>
    </row>
    <row r="48" spans="1:9" x14ac:dyDescent="0.25">
      <c r="A48" s="64"/>
      <c r="B48" s="38"/>
      <c r="C48" s="164" t="s">
        <v>77</v>
      </c>
      <c r="D48" s="34"/>
      <c r="E48" s="36"/>
      <c r="F48" s="36"/>
      <c r="G48" s="117"/>
      <c r="H48" s="29">
        <v>35</v>
      </c>
      <c r="I48" s="50">
        <f t="shared" si="10"/>
        <v>0</v>
      </c>
    </row>
    <row r="49" spans="1:9" x14ac:dyDescent="0.25">
      <c r="A49" s="80"/>
      <c r="B49" s="1"/>
      <c r="C49" s="165" t="s">
        <v>79</v>
      </c>
      <c r="D49" s="34"/>
      <c r="E49" s="36"/>
      <c r="F49" s="36"/>
      <c r="G49" s="117"/>
      <c r="H49" s="29">
        <v>25</v>
      </c>
      <c r="I49" s="50">
        <f t="shared" ref="I49" si="11">D49*H49</f>
        <v>0</v>
      </c>
    </row>
    <row r="50" spans="1:9" ht="15" customHeight="1" x14ac:dyDescent="0.25">
      <c r="A50" s="75" t="s">
        <v>34</v>
      </c>
      <c r="B50" s="76"/>
      <c r="C50" s="65"/>
      <c r="D50" s="8"/>
      <c r="E50" s="66"/>
      <c r="F50" s="143"/>
      <c r="G50" s="67"/>
      <c r="H50" s="68"/>
      <c r="I50" s="53">
        <f>SUM(I36:I49)</f>
        <v>0</v>
      </c>
    </row>
    <row r="51" spans="1:9" ht="6" customHeight="1" x14ac:dyDescent="0.25">
      <c r="A51" s="1"/>
      <c r="B51" s="1"/>
      <c r="C51" s="1"/>
      <c r="D51" s="2"/>
      <c r="E51" s="48"/>
      <c r="F51" s="48"/>
      <c r="G51" s="49"/>
      <c r="H51" s="3"/>
      <c r="I51" s="47"/>
    </row>
    <row r="52" spans="1:9" x14ac:dyDescent="0.25">
      <c r="A52" s="81" t="s">
        <v>24</v>
      </c>
      <c r="B52" s="82"/>
      <c r="C52" s="72" t="s">
        <v>37</v>
      </c>
      <c r="D52" s="34"/>
      <c r="E52" s="36"/>
      <c r="F52" s="36"/>
      <c r="G52" s="117"/>
      <c r="H52" s="36">
        <v>160</v>
      </c>
      <c r="I52" s="50">
        <f t="shared" ref="I52:I60" si="12">D52*H52</f>
        <v>0</v>
      </c>
    </row>
    <row r="53" spans="1:9" x14ac:dyDescent="0.25">
      <c r="A53" s="83" t="s">
        <v>50</v>
      </c>
      <c r="B53" s="84"/>
      <c r="C53" s="73" t="s">
        <v>47</v>
      </c>
      <c r="D53" s="34"/>
      <c r="E53" s="36"/>
      <c r="F53" s="36"/>
      <c r="G53" s="117"/>
      <c r="H53" s="36">
        <v>100</v>
      </c>
      <c r="I53" s="50">
        <f t="shared" si="12"/>
        <v>0</v>
      </c>
    </row>
    <row r="54" spans="1:9" x14ac:dyDescent="0.25">
      <c r="A54" s="85"/>
      <c r="B54" s="82"/>
      <c r="C54" s="73" t="s">
        <v>46</v>
      </c>
      <c r="D54" s="34"/>
      <c r="E54" s="36"/>
      <c r="F54" s="36"/>
      <c r="G54" s="117"/>
      <c r="H54" s="36">
        <v>65</v>
      </c>
      <c r="I54" s="50">
        <f t="shared" si="12"/>
        <v>0</v>
      </c>
    </row>
    <row r="55" spans="1:9" ht="9" customHeight="1" x14ac:dyDescent="0.25">
      <c r="A55" s="1"/>
      <c r="B55" s="1"/>
      <c r="C55" s="1"/>
      <c r="D55" s="2"/>
      <c r="E55" s="48"/>
      <c r="F55" s="48"/>
      <c r="G55" s="49"/>
      <c r="H55" s="43"/>
      <c r="I55" s="47"/>
    </row>
    <row r="56" spans="1:9" ht="12.75" customHeight="1" x14ac:dyDescent="0.25">
      <c r="A56" s="91"/>
      <c r="B56" s="86"/>
      <c r="C56" s="87" t="s">
        <v>48</v>
      </c>
      <c r="D56" s="34"/>
      <c r="E56" s="36"/>
      <c r="F56" s="36"/>
      <c r="G56" s="117"/>
      <c r="H56" s="29">
        <v>30</v>
      </c>
      <c r="I56" s="50">
        <f t="shared" si="12"/>
        <v>0</v>
      </c>
    </row>
    <row r="57" spans="1:9" ht="12.75" customHeight="1" x14ac:dyDescent="0.25">
      <c r="A57" s="91"/>
      <c r="B57" s="86"/>
      <c r="C57" s="87" t="s">
        <v>49</v>
      </c>
      <c r="D57" s="34"/>
      <c r="E57" s="36"/>
      <c r="F57" s="36"/>
      <c r="G57" s="117"/>
      <c r="H57" s="29">
        <v>15</v>
      </c>
      <c r="I57" s="50">
        <f t="shared" si="12"/>
        <v>0</v>
      </c>
    </row>
    <row r="58" spans="1:9" ht="12.75" customHeight="1" x14ac:dyDescent="0.25">
      <c r="A58" s="91"/>
      <c r="B58" s="86"/>
      <c r="C58" s="87" t="s">
        <v>51</v>
      </c>
      <c r="D58" s="34"/>
      <c r="E58" s="36"/>
      <c r="F58" s="36"/>
      <c r="G58" s="117"/>
      <c r="H58" s="29">
        <v>10</v>
      </c>
      <c r="I58" s="50">
        <f t="shared" si="12"/>
        <v>0</v>
      </c>
    </row>
    <row r="59" spans="1:9" ht="12.75" customHeight="1" x14ac:dyDescent="0.25">
      <c r="A59" s="91"/>
      <c r="B59" s="86"/>
      <c r="C59" s="87" t="s">
        <v>52</v>
      </c>
      <c r="D59" s="34"/>
      <c r="E59" s="36"/>
      <c r="F59" s="36"/>
      <c r="G59" s="117"/>
      <c r="H59" s="29">
        <v>10</v>
      </c>
      <c r="I59" s="50">
        <f t="shared" si="12"/>
        <v>0</v>
      </c>
    </row>
    <row r="60" spans="1:9" ht="12.75" customHeight="1" x14ac:dyDescent="0.25">
      <c r="A60" s="90"/>
      <c r="B60" s="88"/>
      <c r="C60" s="89" t="s">
        <v>53</v>
      </c>
      <c r="D60" s="34"/>
      <c r="E60" s="36"/>
      <c r="F60" s="36"/>
      <c r="G60" s="117"/>
      <c r="H60" s="29">
        <v>2</v>
      </c>
      <c r="I60" s="50">
        <f t="shared" si="12"/>
        <v>0</v>
      </c>
    </row>
    <row r="61" spans="1:9" ht="15" customHeight="1" x14ac:dyDescent="0.25">
      <c r="A61" s="32" t="s">
        <v>39</v>
      </c>
      <c r="B61" s="8"/>
      <c r="C61" s="65"/>
      <c r="D61" s="8"/>
      <c r="E61" s="66"/>
      <c r="F61" s="143"/>
      <c r="G61" s="67"/>
      <c r="H61" s="66"/>
      <c r="I61" s="67">
        <f>SUM(I52:I60)</f>
        <v>0</v>
      </c>
    </row>
    <row r="62" spans="1:9" ht="4.5" customHeight="1" x14ac:dyDescent="0.25">
      <c r="A62" s="21"/>
      <c r="B62" s="9"/>
      <c r="C62" s="9"/>
      <c r="D62" s="10"/>
      <c r="E62" s="138"/>
      <c r="F62" s="138"/>
      <c r="G62" s="118"/>
      <c r="H62" s="11"/>
      <c r="I62" s="51"/>
    </row>
    <row r="63" spans="1:9" s="6" customFormat="1" ht="15" customHeight="1" x14ac:dyDescent="0.25">
      <c r="A63" s="25" t="s">
        <v>35</v>
      </c>
      <c r="B63" s="7"/>
      <c r="C63" s="25"/>
      <c r="D63" s="7"/>
      <c r="E63" s="136"/>
      <c r="F63" s="142">
        <f>F34+F50+F61</f>
        <v>0</v>
      </c>
      <c r="G63" s="52">
        <f>I63-F63</f>
        <v>0</v>
      </c>
      <c r="H63" s="24" t="s">
        <v>25</v>
      </c>
      <c r="I63" s="52">
        <f>I34+I50+I61</f>
        <v>0</v>
      </c>
    </row>
    <row r="64" spans="1:9" s="6" customFormat="1" ht="4.5" customHeight="1" x14ac:dyDescent="0.25">
      <c r="A64" s="18"/>
      <c r="B64" s="18"/>
      <c r="C64" s="18"/>
      <c r="D64" s="19"/>
      <c r="E64" s="139"/>
      <c r="F64" s="139"/>
      <c r="G64" s="119"/>
      <c r="H64" s="20"/>
      <c r="I64" s="54"/>
    </row>
    <row r="65" spans="1:9" ht="15" customHeight="1" x14ac:dyDescent="0.25">
      <c r="A65" s="70" t="s">
        <v>42</v>
      </c>
      <c r="B65" s="37"/>
      <c r="C65" s="162"/>
      <c r="D65" s="37"/>
      <c r="E65" s="140"/>
      <c r="F65" s="144"/>
      <c r="G65" s="122"/>
      <c r="H65" s="123" t="s">
        <v>28</v>
      </c>
      <c r="I65" s="69"/>
    </row>
    <row r="66" spans="1:9" ht="4.5" customHeight="1" thickBot="1" x14ac:dyDescent="0.3">
      <c r="A66" s="21"/>
      <c r="B66" s="9"/>
      <c r="C66" s="9"/>
      <c r="D66" s="9"/>
      <c r="E66" s="11"/>
      <c r="F66" s="11"/>
      <c r="G66" s="51"/>
      <c r="H66" s="11"/>
      <c r="I66" s="51"/>
    </row>
    <row r="67" spans="1:9" ht="15" customHeight="1" thickTop="1" thickBot="1" x14ac:dyDescent="0.3">
      <c r="A67" s="32" t="s">
        <v>38</v>
      </c>
      <c r="B67" s="8"/>
      <c r="C67" s="65"/>
      <c r="D67" s="8"/>
      <c r="E67" s="66"/>
      <c r="F67" s="143"/>
      <c r="G67" s="67"/>
      <c r="H67" s="24" t="s">
        <v>25</v>
      </c>
      <c r="I67" s="55">
        <f>I63-I65</f>
        <v>0</v>
      </c>
    </row>
    <row r="68" spans="1:9" ht="4.5" customHeight="1" thickTop="1" x14ac:dyDescent="0.25">
      <c r="A68" s="2"/>
      <c r="B68" s="2"/>
      <c r="C68" s="2"/>
      <c r="D68" s="2"/>
      <c r="E68" s="48"/>
      <c r="F68" s="48"/>
      <c r="G68" s="49"/>
      <c r="H68" s="48"/>
      <c r="I68" s="49"/>
    </row>
    <row r="69" spans="1:9" x14ac:dyDescent="0.25">
      <c r="A69" s="13"/>
      <c r="B69" s="13"/>
      <c r="C69" s="160" t="s">
        <v>73</v>
      </c>
      <c r="D69" s="124" t="s">
        <v>68</v>
      </c>
      <c r="E69" s="141" t="s">
        <v>69</v>
      </c>
      <c r="F69" s="141" t="s">
        <v>64</v>
      </c>
      <c r="G69" s="159"/>
      <c r="H69" s="60"/>
      <c r="I69" s="61"/>
    </row>
    <row r="70" spans="1:9" x14ac:dyDescent="0.25">
      <c r="A70" s="13"/>
      <c r="B70" s="13"/>
      <c r="C70" s="13"/>
      <c r="D70" s="125">
        <v>0.06</v>
      </c>
      <c r="E70" s="127">
        <f>SUM(G12:G21)</f>
        <v>0</v>
      </c>
      <c r="F70" s="127">
        <f>E70/100*6</f>
        <v>0</v>
      </c>
      <c r="H70" s="60"/>
      <c r="I70" s="61"/>
    </row>
    <row r="71" spans="1:9" x14ac:dyDescent="0.25">
      <c r="A71" s="13" t="s">
        <v>74</v>
      </c>
      <c r="B71" s="13"/>
      <c r="C71" s="13"/>
      <c r="D71" s="126">
        <v>0.21</v>
      </c>
      <c r="E71" s="128">
        <f>SUM(G23:G33)</f>
        <v>0</v>
      </c>
      <c r="F71" s="128">
        <f>E71/100*21</f>
        <v>0</v>
      </c>
      <c r="H71" s="60"/>
      <c r="I71" s="61"/>
    </row>
  </sheetData>
  <sheetProtection sheet="1" objects="1" scenarios="1"/>
  <dataConsolidate function="count"/>
  <mergeCells count="1">
    <mergeCell ref="B10:C10"/>
  </mergeCells>
  <phoneticPr fontId="0" type="noConversion"/>
  <printOptions horizontalCentered="1" verticalCentered="1"/>
  <pageMargins left="0" right="0" top="0" bottom="0" header="0" footer="0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Meuwis Adrien</dc:creator>
  <cp:lastModifiedBy>adrien meuwis</cp:lastModifiedBy>
  <cp:lastPrinted>2021-11-26T11:25:53Z</cp:lastPrinted>
  <dcterms:created xsi:type="dcterms:W3CDTF">2009-12-06T17:20:53Z</dcterms:created>
  <dcterms:modified xsi:type="dcterms:W3CDTF">2021-11-26T11:27:44Z</dcterms:modified>
</cp:coreProperties>
</file>